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315" windowHeight="102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<sst xmlns="http://schemas.openxmlformats.org/spreadsheetml/2006/main" count="32" uniqueCount="32">
  <si>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Mając adres IP: 13.10.15.17 podaj: </t>
  </si>
  <si>
    <t>oraz zasięg adresów hostów.</t>
  </si>
  <si>
    <t xml:space="preserve">Mając adres IP hosta 172.16.13.5 z maską  podsieci 255.255.255.128, wyznacz adres podsieci, do której należy urządzenie </t>
  </si>
  <si>
    <t xml:space="preserve">1.  Do jakiej klasy należy w/w adres? </t>
  </si>
  <si>
    <t xml:space="preserve">2.  Zapisz oktetami w postaci dziesiętnej adres sieci. </t>
  </si>
  <si>
    <t xml:space="preserve">3.  Zapisz oktetami w postaci binarnej adres sieci </t>
  </si>
  <si>
    <t xml:space="preserve">1. klasę  adresu, </t>
  </si>
  <si>
    <t>2. maskę  domyślną  sieci</t>
  </si>
  <si>
    <t xml:space="preserve">3. adres sieci, </t>
  </si>
  <si>
    <t>4. broadcast</t>
  </si>
  <si>
    <t>4. Zapisz oktetami w postaci binarnej adres hosta.</t>
  </si>
  <si>
    <t xml:space="preserve">Dany jest w postaci klasowej adres IP hosta: 172.25.20.35. Odpowiedz na pytania: </t>
  </si>
  <si>
    <t>W przeciwieństwie do POP3, który umożliwia jedynie pobieranie i kasowanie poczty, pozwala na zarządzanie wieloma folderami pocztowymi oraz pobieranie i operowanie na listach znajdujących się na zdalnym serwerze</t>
  </si>
  <si>
    <t>Jest usługą umożliwiającą dynamiczne przydzielanie adresów IP (z zadanej puli) komputerom w sieci LAN podczas konfiguracji w tych komputerach stosu TCP/IP przez jądro systemu lub skrypty startowe (czyli praktycznie przy każdym uruchomieniu komputera).</t>
  </si>
  <si>
    <t>Jest to komputer przyłączony do minimum dwóch sieci zajmujący się sprzęganiem tych sieci - przekazywaniem pakietów. W wielu przypadkach tę role spełnia router.</t>
  </si>
  <si>
    <t>To nazwa programu używanego w sieciach komputerowych TCP-IP (takich jak Internet). Przeprowadza on podstawowy test sprawdzający czy określony host działa prawidłowo i czy istnieje prawidłowe połączenie pomiędzy hostami testującym i testowanym. Umożliwia on także sprawdzenie jaka część pakietów przesyłanych pomiędzy tymi dwoma hostami jest gubiona oraz jaki jest czas ich przesłania.</t>
  </si>
  <si>
    <t>Protokół transmisji plików umożliwiający obustronną ich transmisję pomiędzy systemem lokalnym i zdalnym</t>
  </si>
  <si>
    <t>Jeden ze sposobów zabezpieczania sieci/komputera/serwera przed intruzami. Termin określający sprzęt komputerowy wraz ze specjalnym oprogramowaniem bądź samo oprogramowanie blokujące niepowołany dostęp do sieci komputerowej, komputera, serwera itp. na której straży stoi.</t>
  </si>
  <si>
    <t>Za pomocą tego protokołu przesyła się żądania udostępnienia dokumentów WWW i informacje o kliknięciu odnośnika oraz informacje z formularzy. Zadaniem stron WWW jest publikowanie informacji - natomiast protokół ten właśnie to umożliwia.</t>
  </si>
  <si>
    <t>To urządzenie sieciowe, które określa następny punkt sieciowy do którego należy skierować pakiet danych (np. datagram IP). Ten proces nazywa się routingiem (rutingiem) bądź trasowaniem</t>
  </si>
  <si>
    <t>To złożony system komputerowy oraz prawny, zapewnia z jednej strony rejestrację nazw domen internetowych i ich powiązanie z numerami IP. Z drugiej strony realizuje bieżącą obsługę komputerów odnajdujących adresy IP odpowiadające poszczególnym nazwom.</t>
  </si>
  <si>
    <t>Sieć komputerowa o światowym zasięgu łącząca sieci lokalne, sieci rozległe i wszystkie komputery do nich podłączone.</t>
  </si>
  <si>
    <t>Urządzenie elektroniczne, którego zadaniem jest zamiana danych cyfrowych na analogowe sygnały elektryczne (modulacja) i na odwrót (demodulacja) tak, aby mogły być przesyłane i odbierane poprzez linię telefoniczną (a także łącze telewizji kablowej lub fale radiowe). Dzięki niemu można łączyć ze sobą komputery i urządzenia, które dzieli znaczna odległość.</t>
  </si>
  <si>
    <t>Sprzętowy adres karty sieciowej Ethernet i Token Ring, unikalny w skali światowej, nadawany przez producenta danej karty podczas produkcji.</t>
  </si>
  <si>
    <t>Jest adresem rozgłoszeniowym sieci. Używa się go do jednoczesnego zaadresowania wszystkich komputerów w danej sieci (jest przetwarzany przez wszystkie komputery w sieci).</t>
  </si>
  <si>
    <t>To program służący do badania trasy pakietów w sieci IP, pokazuje węzły internetu od naszego komputera do komputera docelowego</t>
  </si>
  <si>
    <t>Jeżeli  źródłowy adres IP to 176.16.2.3 z maską  255.255.0.0, a adres docelowy to 176.16.4.5 z taką  samą  maską , to czy hosty te znajdują się w tej samej sieci? (TAK/NIE)</t>
  </si>
  <si>
    <t>Są to dodatkowe serwery pośredniczące pomiędzy klientem (np. przeglądarką WWW) a serwerem docelowym. Serwer taki posiada własny cache w którym przechowuje pliki pobrane wcześniej przez użytkowników</t>
  </si>
  <si>
    <t>Działa podobnie do koncentratorów  z tą różnicą, że transmisja pakietów nie odbywa się z jednego wejścia na wszystkie wyjścia, ale na podstawie adresów MAC kart sieciowych urządzenie uczy się, a następnie kieruje pakiety tylko do konkretnego odbiorcy co powoduje wydatne zmniejszenie ruchu w sieci</t>
  </si>
  <si>
    <t>Przekształć do postać 32 bitowej liczny binarnej, zapisanej oktetami, adres serwerów</t>
  </si>
  <si>
    <t>www.onet.pl</t>
  </si>
  <si>
    <t>www.interia.pl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</si>
</sst>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zł&quot;;\-#,##0&quot; zł&quot;"/>
    <numFmt numFmtId="165" formatCode="#,##0&quot; zł&quot;;[Red]\-#,##0&quot; zł&quot;"/>
    <numFmt numFmtId="166" formatCode="#,##0.00&quot; zł&quot;;\-#,##0.00&quot; zł&quot;"/>
    <numFmt numFmtId="167" formatCode="#,##0.00&quot; zł&quot;;[Red]\-#,##0.00&quot; zł&quot;"/>
    <numFmt numFmtId="168" formatCode="_-* #,##0&quot; zł&quot;_-;\-* #,##0&quot; zł&quot;_-;_-* &quot;-&quot;&quot; zł&quot;_-;_-@_-"/>
    <numFmt numFmtId="169" formatCode="_-* #,##0_ _z_ł_-;\-* #,##0_ _z_ł_-;_-* &quot;-&quot;_ _z_ł_-;_-@_-"/>
    <numFmt numFmtId="170" formatCode="_-* #,##0.00&quot; zł&quot;_-;\-* #,##0.00&quot; zł&quot;_-;_-* &quot;-&quot;??&quot; zł&quot;_-;_-@_-"/>
    <numFmt numFmtId="171" formatCode="_-* #,##0.00_ _z_ł_-;\-* #,##0.00_ _z_ł_-;_-* &quot;-&quot;??_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2"/>
      <color indexed="44"/>
      <name val="Arial"/>
      <family val="2"/>
    </font>
    <font>
      <b/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vertical="top"/>
    </xf>
    <xf numFmtId="0" fontId="8" fillId="33" borderId="0" xfId="0" applyFont="1" applyFill="1" applyAlignment="1">
      <alignment vertical="top"/>
    </xf>
    <xf numFmtId="0" fontId="7" fillId="0" borderId="0" xfId="0" applyFont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7" fillId="0" borderId="0" xfId="0" applyFont="1" applyAlignment="1">
      <alignment wrapText="1"/>
    </xf>
    <xf numFmtId="0" fontId="9" fillId="0" borderId="0" xfId="44" applyFont="1" applyAlignment="1" applyProtection="1">
      <alignment/>
      <protection/>
    </xf>
    <xf numFmtId="0" fontId="7" fillId="0" borderId="0" xfId="0" applyFont="1" applyAlignment="1">
      <alignment horizontal="left" wrapText="1"/>
    </xf>
    <xf numFmtId="0" fontId="0" fillId="0" borderId="10" xfId="0" applyBorder="1" applyAlignment="1">
      <alignment horizontal="right" vertical="center" wrapText="1"/>
    </xf>
    <xf numFmtId="0" fontId="0" fillId="33" borderId="0" xfId="0" applyFill="1" applyAlignment="1">
      <alignment vertical="top" wrapText="1"/>
    </xf>
    <xf numFmtId="0" fontId="0" fillId="0" borderId="11" xfId="0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49" fontId="0" fillId="0" borderId="11" xfId="0" applyNumberForma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et.pl/" TargetMode="External" /><Relationship Id="rId2" Type="http://schemas.openxmlformats.org/officeDocument/2006/relationships/hyperlink" Target="http://www.interia.pl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7"/>
  <sheetViews>
    <sheetView tabSelected="1" zoomScale="125" zoomScaleNormal="125" zoomScalePageLayoutView="0" workbookViewId="0" topLeftCell="A49">
      <selection activeCell="B5" sqref="A1:C5"/>
    </sheetView>
  </sheetViews>
  <sheetFormatPr defaultColWidth="8.8515625" defaultRowHeight="12.75"/>
  <cols>
    <col min="1" max="1" width="9.8515625" style="3" bestFit="1" customWidth="1"/>
    <col min="2" max="2" width="42.8515625" style="16" customWidth="1"/>
    <col min="3" max="3" width="62.28125" style="5" customWidth="1"/>
    <col min="4" max="4" width="9.140625" style="0" hidden="1" customWidth="1"/>
    <col min="5" max="5" width="8.8515625" style="0" hidden="1" customWidth="1"/>
    <col min="6" max="6" width="9.7109375" style="1" hidden="1" customWidth="1"/>
    <col min="7" max="9" width="8.8515625" style="0" hidden="1" customWidth="1"/>
    <col min="10" max="10" width="9.140625" style="1" hidden="1" customWidth="1"/>
    <col min="11" max="17" width="8.8515625" style="0" hidden="1" customWidth="1"/>
    <col min="18" max="18" width="8.8515625" style="20" customWidth="1"/>
  </cols>
  <sheetData>
    <row r="1" spans="2:17" ht="16.5" thickBot="1" thickTop="1">
      <c r="B1" s="17"/>
      <c r="C1" s="1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9.5" customHeight="1" thickBot="1" thickTop="1">
      <c r="B2" s="17"/>
      <c r="C2" s="1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 thickTop="1">
      <c r="A3" s="4"/>
      <c r="B3" s="11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">
      <c r="B4" s="11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291.75" customHeight="1">
      <c r="B5" s="18"/>
      <c r="C5" s="1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ht="15.75" thickBot="1">
      <c r="B6" s="11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8" ht="53.25" customHeight="1" thickBot="1">
      <c r="A7" s="3">
        <v>2</v>
      </c>
      <c r="B7" s="12"/>
      <c r="C7" s="5" t="s">
        <v>20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0">
        <f>IF(B7="dns",1,0)</f>
        <v>0</v>
      </c>
    </row>
    <row r="8" spans="2:17" ht="15.75" thickBot="1">
      <c r="B8" s="11"/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8" ht="51" customHeight="1" thickBot="1">
      <c r="A9" s="3">
        <v>3</v>
      </c>
      <c r="B9" s="12"/>
      <c r="C9" s="5" t="s">
        <v>18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0">
        <f>IF(B9="http",1,0)</f>
        <v>0</v>
      </c>
    </row>
    <row r="10" spans="2:17" ht="15.75" thickBot="1">
      <c r="B10" s="11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8" ht="28.5" customHeight="1" thickBot="1">
      <c r="A11" s="3">
        <v>4</v>
      </c>
      <c r="B11" s="12"/>
      <c r="C11" s="5" t="s">
        <v>16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0">
        <f>IF(B11="ftp",1,0)</f>
        <v>0</v>
      </c>
    </row>
    <row r="12" spans="2:17" ht="15.75" thickBot="1">
      <c r="B12" s="11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8" ht="62.25" customHeight="1" thickBot="1">
      <c r="A13" s="3">
        <v>5</v>
      </c>
      <c r="B13" s="12"/>
      <c r="C13" s="6" t="s">
        <v>17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0">
        <f>IF(B13="firewall",1,0)</f>
        <v>0</v>
      </c>
    </row>
    <row r="14" spans="2:18" ht="15.75" thickBot="1">
      <c r="B14" s="11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0">
        <f>IF(B14="ściana ogniowa",1,0)</f>
        <v>0</v>
      </c>
    </row>
    <row r="15" spans="1:18" ht="39" customHeight="1" thickBot="1">
      <c r="A15" s="3">
        <v>6</v>
      </c>
      <c r="B15" s="12"/>
      <c r="C15" s="5" t="s">
        <v>19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0">
        <f>IF(B15="router",1,0)</f>
        <v>0</v>
      </c>
    </row>
    <row r="16" spans="2:18" ht="15">
      <c r="B16" s="11"/>
      <c r="C16" s="3"/>
      <c r="R16" s="20">
        <f>IF(B14="ruter",1,0)</f>
        <v>0</v>
      </c>
    </row>
    <row r="17" spans="2:17" ht="25.5" customHeight="1" thickBot="1">
      <c r="B17" s="11"/>
      <c r="C17" s="7" t="s">
        <v>29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8" ht="17.25" customHeight="1" thickBot="1">
      <c r="A18" s="3">
        <v>7</v>
      </c>
      <c r="B18" s="12"/>
      <c r="C18" s="8" t="s">
        <v>30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0">
        <f>IF(B18="11010101.10110100.10000010.11001000",1,0)</f>
        <v>0</v>
      </c>
    </row>
    <row r="19" spans="1:18" ht="15.75" thickBot="1">
      <c r="A19" s="3">
        <v>8</v>
      </c>
      <c r="B19" s="12"/>
      <c r="C19" s="8" t="s">
        <v>31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0">
        <f>IF(B19="11011001.01001010.01000001.00011011",1,0)</f>
        <v>0</v>
      </c>
    </row>
    <row r="20" spans="2:17" ht="15">
      <c r="B20" s="11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8" ht="15.75" thickBot="1">
      <c r="B21" s="11"/>
      <c r="C21" s="5" t="s">
        <v>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0">
        <f>IF(B22="klasa a",1,0)</f>
        <v>0</v>
      </c>
    </row>
    <row r="22" spans="1:18" ht="15" customHeight="1" thickBot="1">
      <c r="A22" s="3">
        <v>9</v>
      </c>
      <c r="B22" s="13"/>
      <c r="C22" s="5" t="s">
        <v>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0">
        <f>IF(B22="a",1,0)</f>
        <v>0</v>
      </c>
    </row>
    <row r="23" spans="1:18" ht="16.5" customHeight="1" thickBot="1">
      <c r="A23" s="3">
        <v>10</v>
      </c>
      <c r="B23" s="12"/>
      <c r="C23" s="5" t="s">
        <v>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0">
        <f>IF(B23="255.0.0.0",1,0)</f>
        <v>0</v>
      </c>
    </row>
    <row r="24" spans="1:18" ht="17.25" customHeight="1" thickBot="1">
      <c r="A24" s="3">
        <v>11</v>
      </c>
      <c r="B24" s="12"/>
      <c r="C24" s="5" t="s">
        <v>8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0">
        <f>IF(B24="13.0.0.0",1,0)</f>
        <v>0</v>
      </c>
    </row>
    <row r="25" spans="1:18" ht="15.75" customHeight="1" thickBot="1">
      <c r="A25" s="3">
        <v>12</v>
      </c>
      <c r="B25" s="14"/>
      <c r="C25" s="5" t="s">
        <v>9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0">
        <f>IF(B25="13.255.255.255",1,0)</f>
        <v>0</v>
      </c>
    </row>
    <row r="26" spans="2:17" ht="15.75" thickBot="1">
      <c r="B26" s="11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8" ht="39" thickBot="1">
      <c r="A27" s="3">
        <v>13</v>
      </c>
      <c r="B27" s="13"/>
      <c r="C27" s="5" t="s">
        <v>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0">
        <f>IF(B27="172.16.13.0",1,0)</f>
        <v>0</v>
      </c>
    </row>
    <row r="28" spans="1:18" ht="15.75" thickBot="1">
      <c r="A28" s="3">
        <v>14</v>
      </c>
      <c r="B28" s="13"/>
      <c r="C28" s="5" t="s">
        <v>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0">
        <f>IF(B28="od 172.16.13.1 do 172.16.13.126",1,0)</f>
        <v>0</v>
      </c>
    </row>
    <row r="29" spans="2:18" ht="15">
      <c r="B29" s="11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0">
        <f>IF(B28=" 172.16.13.1 - 172.16.13.126",1,0)</f>
        <v>0</v>
      </c>
    </row>
    <row r="30" spans="2:18" ht="12.75" customHeight="1" thickBot="1">
      <c r="B30" s="11"/>
      <c r="C30" s="5" t="s">
        <v>11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0">
        <f>IF(B28=" 172.16.13.1 to 172.16.13.126",1,0)</f>
        <v>0</v>
      </c>
    </row>
    <row r="31" spans="1:18" ht="13.5" customHeight="1" thickBot="1">
      <c r="A31" s="3">
        <v>15</v>
      </c>
      <c r="B31" s="13"/>
      <c r="C31" s="5" t="s">
        <v>3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0">
        <f>IF(B31="b",1,0)</f>
        <v>0</v>
      </c>
    </row>
    <row r="32" spans="1:18" ht="15.75" thickBot="1">
      <c r="A32" s="3">
        <v>16</v>
      </c>
      <c r="B32" s="12"/>
      <c r="C32" s="5" t="s">
        <v>4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0">
        <f>IF(B32="172.25.20.0",1,0)</f>
        <v>0</v>
      </c>
    </row>
    <row r="33" spans="1:18" ht="15.75" thickBot="1">
      <c r="A33" s="3">
        <v>17</v>
      </c>
      <c r="B33" s="14"/>
      <c r="C33" s="5" t="s">
        <v>5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0">
        <f>IF(B33="10101100.00011001.00010100.00000000",1,0)</f>
        <v>0</v>
      </c>
    </row>
    <row r="34" spans="1:18" ht="15" customHeight="1" thickBot="1">
      <c r="A34" s="3">
        <v>18</v>
      </c>
      <c r="B34" s="15"/>
      <c r="C34" s="5" t="s">
        <v>10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0">
        <f>IF(B34="10101100.00011001.00010100.00100011",1,0)</f>
        <v>0</v>
      </c>
    </row>
    <row r="35" spans="2:17" ht="15.75" thickBot="1">
      <c r="B35" s="11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8" ht="36" customHeight="1" thickBot="1">
      <c r="A36" s="3">
        <v>19</v>
      </c>
      <c r="B36" s="12"/>
      <c r="C36" s="5" t="s">
        <v>26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0">
        <f>IF(B36="tak",1,0)</f>
        <v>0</v>
      </c>
    </row>
    <row r="37" spans="2:17" ht="15.75" thickBot="1">
      <c r="B37" s="11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8" ht="90" thickBot="1">
      <c r="A38" s="3">
        <v>20</v>
      </c>
      <c r="B38" s="12"/>
      <c r="C38" s="6" t="s">
        <v>15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0">
        <f>IF(B38="ping",1,0)</f>
        <v>0</v>
      </c>
    </row>
    <row r="39" spans="2:17" ht="15.75" thickBot="1">
      <c r="B39" s="11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8" ht="26.25" thickBot="1">
      <c r="A40" s="3">
        <v>21</v>
      </c>
      <c r="B40" s="12"/>
      <c r="C40" s="5" t="s">
        <v>21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0">
        <f>IF(B40="INTERNET",1,0)</f>
        <v>0</v>
      </c>
    </row>
    <row r="41" spans="2:18" ht="15.75" thickBot="1">
      <c r="B41" s="11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0">
        <f>IF(B41="serwer proxy",1,0)</f>
        <v>0</v>
      </c>
    </row>
    <row r="42" spans="1:18" ht="51.75" thickBot="1">
      <c r="A42" s="3">
        <v>22</v>
      </c>
      <c r="B42" s="12"/>
      <c r="C42" s="5" t="s">
        <v>27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0">
        <f>IF(B42="serwery proxy",1,0)</f>
        <v>0</v>
      </c>
    </row>
    <row r="43" spans="2:18" ht="15.75" thickBot="1">
      <c r="B43" s="11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0">
        <f>IF(B43="proxy",1,0)</f>
        <v>0</v>
      </c>
    </row>
    <row r="44" spans="1:18" ht="52.5" thickBot="1" thickTop="1">
      <c r="A44" s="3">
        <v>23</v>
      </c>
      <c r="B44" s="10"/>
      <c r="C44" s="5" t="s">
        <v>12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0">
        <f>IF(B44="imap",1,0)</f>
        <v>0</v>
      </c>
    </row>
    <row r="45" spans="2:17" ht="16.5" thickBot="1" thickTop="1">
      <c r="B45" s="11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8" ht="65.25" thickBot="1" thickTop="1">
      <c r="A46" s="3">
        <v>24</v>
      </c>
      <c r="B46" s="10"/>
      <c r="C46" s="5" t="s">
        <v>13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0">
        <f>IF(B46="dhcp",1,0)</f>
        <v>0</v>
      </c>
    </row>
    <row r="47" spans="2:17" ht="16.5" thickBot="1" thickTop="1">
      <c r="B47" s="11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8" ht="39.75" thickBot="1" thickTop="1">
      <c r="A48" s="3">
        <v>25</v>
      </c>
      <c r="B48" s="10"/>
      <c r="C48" s="9" t="s">
        <v>14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0">
        <f>IF(B48="gateway",1,0)</f>
        <v>0</v>
      </c>
    </row>
    <row r="49" spans="2:18" ht="16.5" thickBot="1" thickTop="1">
      <c r="B49" s="11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0">
        <f>IF(B50="słicz",1,0)</f>
        <v>0</v>
      </c>
    </row>
    <row r="50" spans="1:18" ht="65.25" thickBot="1" thickTop="1">
      <c r="A50" s="3">
        <v>26</v>
      </c>
      <c r="B50" s="10"/>
      <c r="C50" s="9" t="s">
        <v>28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0">
        <f>IF(B50="switch",1,0)</f>
        <v>0</v>
      </c>
    </row>
    <row r="51" spans="2:18" ht="16.5" thickBot="1" thickTop="1">
      <c r="B51" s="11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0">
        <f>IF(B52="traceroute",1,0)</f>
        <v>0</v>
      </c>
    </row>
    <row r="52" spans="1:18" ht="30.75" customHeight="1" thickBot="1" thickTop="1">
      <c r="A52" s="3">
        <v>27</v>
      </c>
      <c r="B52" s="10"/>
      <c r="C52" s="9" t="s">
        <v>25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0">
        <f>IF(B52="tracert",1,0)</f>
        <v>0</v>
      </c>
    </row>
    <row r="53" spans="2:18" ht="16.5" thickBot="1" thickTop="1">
      <c r="B53" s="11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0">
        <f>IF(B53="dhcp",1,0)</f>
        <v>0</v>
      </c>
    </row>
    <row r="54" spans="1:18" ht="39.75" thickBot="1" thickTop="1">
      <c r="A54" s="3">
        <v>28</v>
      </c>
      <c r="B54" s="10"/>
      <c r="C54" s="9" t="s">
        <v>24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0">
        <f>IF(B54="broadcast",1,0)</f>
        <v>0</v>
      </c>
    </row>
    <row r="55" spans="2:18" ht="16.5" thickBot="1" thickTop="1">
      <c r="B55" s="11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0">
        <f>IF(B56="mac adres",1,0)</f>
        <v>0</v>
      </c>
    </row>
    <row r="56" spans="1:18" ht="39.75" thickBot="1" thickTop="1">
      <c r="A56" s="3">
        <v>29</v>
      </c>
      <c r="B56" s="10"/>
      <c r="C56" s="9" t="s">
        <v>23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0">
        <f>IF(B56="mac",1,0)</f>
        <v>0</v>
      </c>
    </row>
    <row r="57" spans="2:18" ht="16.5" thickBot="1" thickTop="1">
      <c r="B57" s="11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0">
        <f>IF(B56="adres mac",1,0)</f>
        <v>0</v>
      </c>
    </row>
    <row r="58" spans="1:18" ht="78" thickBot="1" thickTop="1">
      <c r="A58" s="3">
        <v>30</v>
      </c>
      <c r="B58" s="10"/>
      <c r="C58" s="9" t="s">
        <v>22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0">
        <f>IF(B58="modem",1,0)</f>
        <v>0</v>
      </c>
    </row>
    <row r="59" spans="2:17" ht="15.75" thickTop="1">
      <c r="B59" s="11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5">
      <c r="B60" s="11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ht="15">
      <c r="B61" s="11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ht="15">
      <c r="B62" s="11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ht="15">
      <c r="B63" s="11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ht="15">
      <c r="B64" s="11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ht="15">
      <c r="B65" s="11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ht="15">
      <c r="B66" s="11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ht="15">
      <c r="B67" s="11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5">
      <c r="B68" s="11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ht="15">
      <c r="B69" s="11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ht="15">
      <c r="B70" s="11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ht="15">
      <c r="B71" s="11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ht="15">
      <c r="B72" s="11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ht="15">
      <c r="B73" s="11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2:17" ht="15">
      <c r="B74" s="11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 ht="15">
      <c r="B75" s="11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7" ht="15">
      <c r="B76" s="11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ht="15">
      <c r="B77" s="11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2:17" ht="15">
      <c r="B78" s="11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ht="15">
      <c r="B79" s="11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ht="15">
      <c r="B80" s="11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5">
      <c r="B81" s="11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5">
      <c r="B82" s="11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2:17" ht="15">
      <c r="B83" s="11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2:17" ht="15">
      <c r="B84" s="11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2:17" ht="15">
      <c r="B85" s="11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2:17" ht="15">
      <c r="B86" s="11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5">
      <c r="B87" s="11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5">
      <c r="B88" s="11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7" ht="15">
      <c r="B89" s="11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2:17" ht="15">
      <c r="B90" s="11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2:17" ht="15">
      <c r="B91" s="11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2:17" ht="15">
      <c r="B92" s="11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17" ht="15">
      <c r="B93" s="11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2:17" ht="15">
      <c r="B94" s="11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17" ht="15">
      <c r="B95" s="11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2:17" ht="15">
      <c r="B96" s="11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2:17" ht="15">
      <c r="B97" s="11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2:17" ht="15">
      <c r="B98" s="11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2:17" ht="15">
      <c r="B99" s="11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 ht="15">
      <c r="B100" s="11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ht="15">
      <c r="B101" s="11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2:17" ht="15">
      <c r="B102" s="11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2:17" ht="15">
      <c r="B103" s="11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2:17" ht="15">
      <c r="B104" s="11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2:17" ht="15">
      <c r="B105" s="11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5">
      <c r="B106" s="11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5">
      <c r="B107" s="11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5">
      <c r="B108" s="11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5">
      <c r="B109" s="11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5">
      <c r="B110" s="11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5">
      <c r="B111" s="11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5">
      <c r="B112" s="11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5">
      <c r="B113" s="11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5">
      <c r="B114" s="11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5">
      <c r="B115" s="11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5">
      <c r="B116" s="11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ht="15">
      <c r="B117" s="11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5">
      <c r="B118" s="11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5">
      <c r="B119" s="11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ht="15">
      <c r="B120" s="11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ht="15">
      <c r="B121" s="11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 ht="15">
      <c r="B122" s="11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ht="15">
      <c r="B123" s="11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ht="15">
      <c r="B124" s="11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ht="15">
      <c r="B125" s="11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ht="15">
      <c r="B126" s="11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ht="15">
      <c r="B127" s="11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ht="15">
      <c r="B128" s="11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ht="15">
      <c r="B129" s="11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ht="15">
      <c r="B130" s="11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ht="15">
      <c r="B131" s="11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ht="15">
      <c r="B132" s="11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ht="15">
      <c r="B133" s="11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ht="15">
      <c r="B134" s="11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ht="15">
      <c r="B135" s="11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ht="15">
      <c r="B136" s="11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ht="15">
      <c r="B137" s="11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ht="15">
      <c r="B138" s="11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ht="15">
      <c r="B139" s="11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ht="15">
      <c r="B140" s="11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ht="15">
      <c r="B141" s="11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ht="15">
      <c r="B142" s="11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ht="15">
      <c r="B143" s="11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ht="15">
      <c r="B144" s="11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ht="15">
      <c r="B145" s="11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ht="15">
      <c r="B146" s="11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ht="15">
      <c r="B147" s="11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ht="15">
      <c r="B148" s="11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ht="15">
      <c r="B149" s="11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ht="15">
      <c r="B150" s="11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ht="15">
      <c r="B151" s="11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ht="15">
      <c r="B152" s="11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ht="15">
      <c r="B153" s="11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ht="15">
      <c r="B154" s="11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ht="15">
      <c r="B155" s="11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ht="15">
      <c r="B156" s="11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ht="15">
      <c r="B157" s="11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ht="15">
      <c r="B158" s="11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ht="15">
      <c r="B159" s="11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ht="15">
      <c r="B160" s="11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ht="15">
      <c r="B161" s="11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ht="15">
      <c r="B162" s="11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ht="15">
      <c r="B163" s="11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ht="15">
      <c r="B164" s="11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ht="15">
      <c r="B165" s="11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ht="15">
      <c r="B166" s="11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ht="15">
      <c r="B167" s="11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ht="15">
      <c r="B168" s="11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ht="15">
      <c r="B169" s="11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ht="15">
      <c r="B170" s="11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ht="15">
      <c r="B171" s="11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ht="15">
      <c r="B172" s="11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ht="15">
      <c r="B173" s="11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 ht="15">
      <c r="B174" s="11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 ht="15">
      <c r="B175" s="11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 ht="15">
      <c r="B176" s="11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2:17" ht="15">
      <c r="B177" s="11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2:17" ht="15">
      <c r="B178" s="11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2:17" ht="15">
      <c r="B179" s="11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ht="15">
      <c r="B180" s="11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2:17" ht="15">
      <c r="B181" s="11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2:17" ht="15">
      <c r="B182" s="11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2:17" ht="15">
      <c r="B183" s="11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2:17" ht="15">
      <c r="B184" s="11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2:17" ht="15">
      <c r="B185" s="11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2:17" ht="15">
      <c r="B186" s="11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2:17" ht="15">
      <c r="B187" s="11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2:17" ht="15">
      <c r="B188" s="11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2:17" ht="15">
      <c r="B189" s="11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2:17" ht="15">
      <c r="B190" s="11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2:17" ht="15">
      <c r="B191" s="11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2:17" ht="15">
      <c r="B192" s="11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2:17" ht="15">
      <c r="B193" s="11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2:17" ht="15">
      <c r="B194" s="11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2:17" ht="15">
      <c r="B195" s="11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2:17" ht="15">
      <c r="B196" s="11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2:17" ht="15">
      <c r="B197" s="11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2:17" ht="15">
      <c r="B198" s="11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2:17" ht="15">
      <c r="B199" s="11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2:17" ht="15">
      <c r="B200" s="11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2:17" ht="15">
      <c r="B201" s="11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2:17" ht="15">
      <c r="B202" s="11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2:17" ht="15">
      <c r="B203" s="11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2:17" ht="15">
      <c r="B204" s="11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2:17" ht="15">
      <c r="B205" s="11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2:17" ht="15">
      <c r="B206" s="11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2:17" ht="15">
      <c r="B207" s="11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2:17" ht="15">
      <c r="B208" s="11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2:17" ht="15">
      <c r="B209" s="11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2:17" ht="15">
      <c r="B210" s="11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2:17" ht="15">
      <c r="B211" s="11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2:17" ht="15">
      <c r="B212" s="11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2:17" ht="15">
      <c r="B213" s="11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2:17" ht="15">
      <c r="B214" s="11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2:17" ht="15">
      <c r="B215" s="11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2:17" ht="15">
      <c r="B216" s="11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2:17" ht="15">
      <c r="B217" s="11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2:17" ht="15">
      <c r="B218" s="11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2:17" ht="15">
      <c r="B219" s="11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2:17" ht="15">
      <c r="B220" s="11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2:17" ht="15">
      <c r="B221" s="11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2:17" ht="15">
      <c r="B222" s="11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2:17" ht="15">
      <c r="B223" s="11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2:17" ht="15">
      <c r="B224" s="11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2:17" ht="15">
      <c r="B225" s="11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2:17" ht="15">
      <c r="B226" s="11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2:17" ht="15">
      <c r="B227" s="11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2:17" ht="15">
      <c r="B228" s="11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2:17" ht="15">
      <c r="B229" s="11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2:17" ht="15">
      <c r="B230" s="11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2:17" ht="15">
      <c r="B231" s="11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2:17" ht="15">
      <c r="B232" s="11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2:17" ht="15">
      <c r="B233" s="11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2:17" ht="15">
      <c r="B234" s="11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2:17" ht="15">
      <c r="B235" s="11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2:17" ht="15">
      <c r="B236" s="11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2:17" ht="15">
      <c r="B237" s="11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2:17" ht="15">
      <c r="B238" s="11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2:17" ht="15">
      <c r="B239" s="11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2:17" ht="15">
      <c r="B240" s="11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2:17" ht="15">
      <c r="B241" s="11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2:17" ht="15">
      <c r="B242" s="11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2:17" ht="15">
      <c r="B243" s="11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2:17" ht="15">
      <c r="B244" s="11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2:17" ht="15">
      <c r="B245" s="11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2:17" ht="15">
      <c r="B246" s="11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2:17" ht="15">
      <c r="B247" s="11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2:17" ht="15">
      <c r="B248" s="11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2:17" ht="15">
      <c r="B249" s="11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2:17" ht="15">
      <c r="B250" s="11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2:17" ht="15">
      <c r="B251" s="11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2:17" ht="15">
      <c r="B252" s="11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2:17" ht="15">
      <c r="B253" s="11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2:17" ht="15">
      <c r="B254" s="11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2:17" ht="15">
      <c r="B255" s="11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2:17" ht="15">
      <c r="B256" s="11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2:17" ht="15">
      <c r="B257" s="11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2:17" ht="15">
      <c r="B258" s="11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2:17" ht="15">
      <c r="B259" s="11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2:17" ht="15">
      <c r="B260" s="11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2:17" ht="15">
      <c r="B261" s="11"/>
      <c r="C261" s="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2:17" ht="15">
      <c r="B262" s="11"/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2:17" ht="15">
      <c r="B263" s="11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2:17" ht="15">
      <c r="B264" s="11"/>
      <c r="C264" s="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2:17" ht="15">
      <c r="B265" s="11"/>
      <c r="C265" s="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2:17" ht="15">
      <c r="B266" s="11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2:17" ht="15">
      <c r="B267" s="11"/>
      <c r="C267" s="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2:17" ht="15">
      <c r="B268" s="11"/>
      <c r="C268" s="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2:17" ht="15">
      <c r="B269" s="11"/>
      <c r="C269" s="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2:17" ht="15">
      <c r="B270" s="11"/>
      <c r="C270" s="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2:17" ht="15">
      <c r="B271" s="11"/>
      <c r="C271" s="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2:17" ht="15">
      <c r="B272" s="11"/>
      <c r="C272" s="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2:17" ht="15">
      <c r="B273" s="11"/>
      <c r="C273" s="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2:17" ht="15">
      <c r="B274" s="11"/>
      <c r="C274" s="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2:17" ht="15">
      <c r="B275" s="11"/>
      <c r="C275" s="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2:17" ht="15">
      <c r="B276" s="11"/>
      <c r="C276" s="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2:17" ht="15">
      <c r="B277" s="11"/>
      <c r="C277" s="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2:17" ht="15">
      <c r="B278" s="11"/>
      <c r="C278" s="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2:17" ht="15">
      <c r="B279" s="11"/>
      <c r="C279" s="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2:17" ht="15">
      <c r="B280" s="11"/>
      <c r="C280" s="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2:17" ht="15">
      <c r="B281" s="11"/>
      <c r="C281" s="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2:17" ht="15">
      <c r="B282" s="11"/>
      <c r="C282" s="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2:17" ht="15">
      <c r="B283" s="11"/>
      <c r="C283" s="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2:17" ht="15">
      <c r="B284" s="11"/>
      <c r="C284" s="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2:17" ht="15">
      <c r="B285" s="11"/>
      <c r="C285" s="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2:17" ht="15">
      <c r="B286" s="11"/>
      <c r="C286" s="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2:17" ht="15">
      <c r="B287" s="11"/>
      <c r="C287" s="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2:17" ht="15">
      <c r="B288" s="11"/>
      <c r="C288" s="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2:17" ht="15">
      <c r="B289" s="11"/>
      <c r="C289" s="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2:17" ht="15">
      <c r="B290" s="11"/>
      <c r="C290" s="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2:17" ht="15">
      <c r="B291" s="11"/>
      <c r="C291" s="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2:17" ht="15">
      <c r="B292" s="11"/>
      <c r="C292" s="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2:17" ht="15">
      <c r="B293" s="11"/>
      <c r="C293" s="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2:17" ht="15">
      <c r="B294" s="11"/>
      <c r="C294" s="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2:17" ht="15">
      <c r="B295" s="11"/>
      <c r="C295" s="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2:17" ht="15">
      <c r="B296" s="11"/>
      <c r="C296" s="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2:17" ht="15">
      <c r="B297" s="11"/>
      <c r="C297" s="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2:17" ht="15">
      <c r="B298" s="11"/>
      <c r="C298" s="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2:17" ht="15">
      <c r="B299" s="11"/>
      <c r="C299" s="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2:17" ht="15">
      <c r="B300" s="11"/>
      <c r="C300" s="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2:17" ht="15">
      <c r="B301" s="11"/>
      <c r="C301" s="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2:17" ht="15">
      <c r="B302" s="11"/>
      <c r="C302" s="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2:17" ht="15">
      <c r="B303" s="11"/>
      <c r="C303" s="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2:17" ht="15">
      <c r="B304" s="11"/>
      <c r="C304" s="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2:17" ht="15">
      <c r="B305" s="11"/>
      <c r="C305" s="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2:17" ht="15">
      <c r="B306" s="11"/>
      <c r="C306" s="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2:17" ht="15">
      <c r="B307" s="11"/>
      <c r="C307" s="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2:17" ht="15">
      <c r="B308" s="11"/>
      <c r="C308" s="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2:17" ht="15">
      <c r="B309" s="11"/>
      <c r="C309" s="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2:17" ht="15">
      <c r="B310" s="11"/>
      <c r="C310" s="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2:17" ht="15">
      <c r="B311" s="11"/>
      <c r="C311" s="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2:17" ht="15">
      <c r="B312" s="11"/>
      <c r="C312" s="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2:17" ht="15">
      <c r="B313" s="11"/>
      <c r="C313" s="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2:17" ht="15">
      <c r="B314" s="11"/>
      <c r="C314" s="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2:17" ht="15">
      <c r="B315" s="11"/>
      <c r="C315" s="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2:17" ht="15">
      <c r="B316" s="11"/>
      <c r="C316" s="3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2:17" ht="15">
      <c r="B317" s="11"/>
      <c r="C317" s="3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2:17" ht="15">
      <c r="B318" s="11"/>
      <c r="C318" s="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2:17" ht="15">
      <c r="B319" s="11"/>
      <c r="C319" s="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2:17" ht="15">
      <c r="B320" s="11"/>
      <c r="C320" s="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2:17" ht="15">
      <c r="B321" s="11"/>
      <c r="C321" s="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2:17" ht="15">
      <c r="B322" s="11"/>
      <c r="C322" s="3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2:17" ht="15">
      <c r="B323" s="11"/>
      <c r="C323" s="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2:17" ht="15">
      <c r="B324" s="11"/>
      <c r="C324" s="3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2:17" ht="15">
      <c r="B325" s="11"/>
      <c r="C325" s="3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2:17" ht="15">
      <c r="B326" s="11"/>
      <c r="C326" s="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2:17" ht="15">
      <c r="B327" s="11"/>
      <c r="C327" s="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2:17" ht="15">
      <c r="B328" s="11"/>
      <c r="C328" s="3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2:17" ht="15">
      <c r="B329" s="11"/>
      <c r="C329" s="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2:17" ht="15">
      <c r="B330" s="11"/>
      <c r="C330" s="3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2:17" ht="15">
      <c r="B331" s="11"/>
      <c r="C331" s="3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2:17" ht="15">
      <c r="B332" s="11"/>
      <c r="C332" s="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2:17" ht="15">
      <c r="B333" s="11"/>
      <c r="C333" s="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2:17" ht="15">
      <c r="B334" s="11"/>
      <c r="C334" s="3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2:17" ht="15">
      <c r="B335" s="11"/>
      <c r="C335" s="3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2:17" ht="15">
      <c r="B336" s="11"/>
      <c r="C336" s="3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2:17" ht="15">
      <c r="B337" s="11"/>
      <c r="C337" s="3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2:17" ht="15">
      <c r="B338" s="11"/>
      <c r="C338" s="3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2:17" ht="15">
      <c r="B339" s="11"/>
      <c r="C339" s="3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2:17" ht="15">
      <c r="B340" s="11"/>
      <c r="C340" s="3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2:17" ht="15">
      <c r="B341" s="11"/>
      <c r="C341" s="3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2:17" ht="15">
      <c r="B342" s="11"/>
      <c r="C342" s="3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2:17" ht="15">
      <c r="B343" s="11"/>
      <c r="C343" s="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2:17" ht="15">
      <c r="B344" s="11"/>
      <c r="C344" s="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2:17" ht="15">
      <c r="B345" s="11"/>
      <c r="C345" s="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2:17" ht="15">
      <c r="B346" s="11"/>
      <c r="C346" s="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2:17" ht="15">
      <c r="B347" s="11"/>
      <c r="C347" s="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2:17" ht="15">
      <c r="B348" s="11"/>
      <c r="C348" s="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2:17" ht="15">
      <c r="B349" s="11"/>
      <c r="C349" s="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2:17" ht="15">
      <c r="B350" s="11"/>
      <c r="C350" s="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2:17" ht="15">
      <c r="B351" s="11"/>
      <c r="C351" s="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2:17" ht="15">
      <c r="B352" s="11"/>
      <c r="C352" s="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2:17" ht="15">
      <c r="B353" s="11"/>
      <c r="C353" s="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2:17" ht="15">
      <c r="B354" s="11"/>
      <c r="C354" s="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2:17" ht="15">
      <c r="B355" s="11"/>
      <c r="C355" s="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2:17" ht="15">
      <c r="B356" s="11"/>
      <c r="C356" s="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2:17" ht="15">
      <c r="B357" s="11"/>
      <c r="C357" s="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2:17" ht="15">
      <c r="B358" s="11"/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2:17" ht="15">
      <c r="B359" s="11"/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2:17" ht="15">
      <c r="B360" s="11"/>
      <c r="C360" s="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2:17" ht="15">
      <c r="B361" s="11"/>
      <c r="C361" s="3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2:17" ht="15">
      <c r="B362" s="11"/>
      <c r="C362" s="3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2:17" ht="15">
      <c r="B363" s="11"/>
      <c r="C363" s="3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2:17" ht="15">
      <c r="B364" s="11"/>
      <c r="C364" s="3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2:17" ht="15">
      <c r="B365" s="11"/>
      <c r="C365" s="3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2:17" ht="15">
      <c r="B366" s="11"/>
      <c r="C366" s="3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2:17" ht="15">
      <c r="B367" s="11"/>
      <c r="C367" s="3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2:17" ht="15">
      <c r="B368" s="11"/>
      <c r="C368" s="3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2:17" ht="15">
      <c r="B369" s="11"/>
      <c r="C369" s="3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2:17" ht="15">
      <c r="B370" s="11"/>
      <c r="C370" s="3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2:17" ht="15">
      <c r="B371" s="11"/>
      <c r="C371" s="3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2:17" ht="15">
      <c r="B372" s="11"/>
      <c r="C372" s="3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2:17" ht="15">
      <c r="B373" s="11"/>
      <c r="C373" s="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2:17" ht="15">
      <c r="B374" s="11"/>
      <c r="C374" s="3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2:17" ht="15">
      <c r="B375" s="11"/>
      <c r="C375" s="3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2:17" ht="15">
      <c r="B376" s="11"/>
      <c r="C376" s="3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2:17" ht="15">
      <c r="B377" s="11"/>
      <c r="C377" s="3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2:17" ht="15">
      <c r="B378" s="11"/>
      <c r="C378" s="3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2:17" ht="15">
      <c r="B379" s="11"/>
      <c r="C379" s="3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2:17" ht="15">
      <c r="B380" s="11"/>
      <c r="C380" s="3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2:17" ht="15">
      <c r="B381" s="11"/>
      <c r="C381" s="3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2:17" ht="15">
      <c r="B382" s="11"/>
      <c r="C382" s="3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2:17" ht="15">
      <c r="B383" s="11"/>
      <c r="C383" s="3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2:17" ht="15">
      <c r="B384" s="11"/>
      <c r="C384" s="3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2:17" ht="15">
      <c r="B385" s="11"/>
      <c r="C385" s="3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2:17" ht="15">
      <c r="B386" s="11"/>
      <c r="C386" s="3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2:17" ht="15">
      <c r="B387" s="11"/>
      <c r="C387" s="3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2:17" ht="15">
      <c r="B388" s="11"/>
      <c r="C388" s="3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2:17" ht="15">
      <c r="B389" s="11"/>
      <c r="C389" s="3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2:17" ht="15">
      <c r="B390" s="11"/>
      <c r="C390" s="3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2:17" ht="15">
      <c r="B391" s="11"/>
      <c r="C391" s="3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2:17" ht="15">
      <c r="B392" s="11"/>
      <c r="C392" s="3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2:17" ht="15">
      <c r="B393" s="11"/>
      <c r="C393" s="3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2:17" ht="15">
      <c r="B394" s="11"/>
      <c r="C394" s="3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2:17" ht="15">
      <c r="B395" s="11"/>
      <c r="C395" s="3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2:17" ht="15">
      <c r="B396" s="11"/>
      <c r="C396" s="3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2:17" ht="15">
      <c r="B397" s="11"/>
      <c r="C397" s="3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2:17" ht="15">
      <c r="B398" s="11"/>
      <c r="C398" s="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2:17" ht="15">
      <c r="B399" s="11"/>
      <c r="C399" s="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2:17" ht="15">
      <c r="B400" s="11"/>
      <c r="C400" s="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2:17" ht="15">
      <c r="B401" s="11"/>
      <c r="C401" s="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2:17" ht="15">
      <c r="B402" s="11"/>
      <c r="C402" s="3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2:17" ht="15">
      <c r="B403" s="11"/>
      <c r="C403" s="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2:17" ht="15">
      <c r="B404" s="11"/>
      <c r="C404" s="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2:17" ht="15">
      <c r="B405" s="11"/>
      <c r="C405" s="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2:17" ht="15">
      <c r="B406" s="11"/>
      <c r="C406" s="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2:17" ht="15">
      <c r="B407" s="11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2:17" ht="15">
      <c r="B408" s="11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2:17" ht="15">
      <c r="B409" s="11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2:17" ht="15">
      <c r="B410" s="11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2:17" ht="15">
      <c r="B411" s="11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2:17" ht="15">
      <c r="B412" s="11"/>
      <c r="C412" s="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2:17" ht="15">
      <c r="B413" s="11"/>
      <c r="C413" s="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2:17" ht="15">
      <c r="B414" s="11"/>
      <c r="C414" s="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2:17" ht="15">
      <c r="B415" s="11"/>
      <c r="C415" s="3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2:17" ht="15">
      <c r="B416" s="11"/>
      <c r="C416" s="3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2:17" ht="15">
      <c r="B417" s="11"/>
      <c r="C417" s="3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2:17" ht="15">
      <c r="B418" s="11"/>
      <c r="C418" s="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2:17" ht="15">
      <c r="B419" s="11"/>
      <c r="C419" s="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2:17" ht="15">
      <c r="B420" s="11"/>
      <c r="C420" s="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2:17" ht="15">
      <c r="B421" s="11"/>
      <c r="C421" s="3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2:17" ht="15">
      <c r="B422" s="11"/>
      <c r="C422" s="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2:17" ht="15">
      <c r="B423" s="11"/>
      <c r="C423" s="3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2:17" ht="15">
      <c r="B424" s="11"/>
      <c r="C424" s="3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2:17" ht="15">
      <c r="B425" s="11"/>
      <c r="C425" s="3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2:17" ht="15">
      <c r="B426" s="11"/>
      <c r="C426" s="3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2:17" ht="15">
      <c r="B427" s="11"/>
      <c r="C427" s="3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2:17" ht="15">
      <c r="B428" s="11"/>
      <c r="C428" s="3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2:17" ht="15">
      <c r="B429" s="11"/>
      <c r="C429" s="3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2:17" ht="15">
      <c r="B430" s="11"/>
      <c r="C430" s="3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2:17" ht="15">
      <c r="B431" s="11"/>
      <c r="C431" s="3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2:17" ht="15">
      <c r="B432" s="11"/>
      <c r="C432" s="3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2:17" ht="15">
      <c r="B433" s="11"/>
      <c r="C433" s="3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2:17" ht="15">
      <c r="B434" s="11"/>
      <c r="C434" s="3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2:17" ht="15">
      <c r="B435" s="11"/>
      <c r="C435" s="3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2:17" ht="15">
      <c r="B436" s="11"/>
      <c r="C436" s="3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2:17" ht="15">
      <c r="B437" s="11"/>
      <c r="C437" s="3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2:17" ht="15">
      <c r="B438" s="11"/>
      <c r="C438" s="3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2:17" ht="15">
      <c r="B439" s="11"/>
      <c r="C439" s="3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2:17" ht="15">
      <c r="B440" s="11"/>
      <c r="C440" s="3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2:17" ht="15">
      <c r="B441" s="11"/>
      <c r="C441" s="3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2:17" ht="15">
      <c r="B442" s="11"/>
      <c r="C442" s="3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2:17" ht="15">
      <c r="B443" s="11"/>
      <c r="C443" s="3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2:17" ht="15">
      <c r="B444" s="11"/>
      <c r="C444" s="3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2:17" ht="15">
      <c r="B445" s="11"/>
      <c r="C445" s="3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2:17" ht="15">
      <c r="B446" s="11"/>
      <c r="C446" s="3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2:17" ht="15">
      <c r="B447" s="11"/>
      <c r="C447" s="3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2:17" ht="15">
      <c r="B448" s="11"/>
      <c r="C448" s="3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2:17" ht="15">
      <c r="B449" s="11"/>
      <c r="C449" s="3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2:17" ht="15">
      <c r="B450" s="11"/>
      <c r="C450" s="3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2:17" ht="15">
      <c r="B451" s="11"/>
      <c r="C451" s="3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2:17" ht="15">
      <c r="B452" s="11"/>
      <c r="C452" s="3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2:17" ht="15">
      <c r="B453" s="11"/>
      <c r="C453" s="3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2:17" ht="15">
      <c r="B454" s="11"/>
      <c r="C454" s="3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2:17" ht="15">
      <c r="B455" s="11"/>
      <c r="C455" s="3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2:17" ht="15">
      <c r="B456" s="11"/>
      <c r="C456" s="3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2:17" ht="15">
      <c r="B457" s="11"/>
      <c r="C457" s="3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2:17" ht="15">
      <c r="B458" s="11"/>
      <c r="C458" s="3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2:17" ht="15">
      <c r="B459" s="11"/>
      <c r="C459" s="3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2:17" ht="15">
      <c r="B460" s="11"/>
      <c r="C460" s="3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2:17" ht="15">
      <c r="B461" s="11"/>
      <c r="C461" s="3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2:17" ht="15">
      <c r="B462" s="11"/>
      <c r="C462" s="3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2:17" ht="15">
      <c r="B463" s="11"/>
      <c r="C463" s="3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2:17" ht="15">
      <c r="B464" s="11"/>
      <c r="C464" s="3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2:17" ht="15">
      <c r="B465" s="11"/>
      <c r="C465" s="3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2:17" ht="15">
      <c r="B466" s="11"/>
      <c r="C466" s="3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2:17" ht="15">
      <c r="B467" s="11"/>
      <c r="C467" s="3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2:17" ht="15">
      <c r="B468" s="11"/>
      <c r="C468" s="3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2:17" ht="15">
      <c r="B469" s="11"/>
      <c r="C469" s="3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2:17" ht="15">
      <c r="B470" s="11"/>
      <c r="C470" s="3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2:17" ht="15">
      <c r="B471" s="11"/>
      <c r="C471" s="3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2:17" ht="15">
      <c r="B472" s="11"/>
      <c r="C472" s="3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2:17" ht="15">
      <c r="B473" s="11"/>
      <c r="C473" s="3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2:17" ht="15">
      <c r="B474" s="11"/>
      <c r="C474" s="3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2:17" ht="15">
      <c r="B475" s="11"/>
      <c r="C475" s="3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2:17" ht="15">
      <c r="B476" s="11"/>
      <c r="C476" s="3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2:17" ht="15">
      <c r="B477" s="11"/>
      <c r="C477" s="3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2:17" ht="15">
      <c r="B478" s="11"/>
      <c r="C478" s="3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2:17" ht="15">
      <c r="B479" s="11"/>
      <c r="C479" s="3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2:17" ht="15">
      <c r="B480" s="11"/>
      <c r="C480" s="3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2:17" ht="15">
      <c r="B481" s="11"/>
      <c r="C481" s="3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2:17" ht="15">
      <c r="B482" s="11"/>
      <c r="C482" s="3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2:17" ht="15">
      <c r="B483" s="11"/>
      <c r="C483" s="3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2:17" ht="15">
      <c r="B484" s="11"/>
      <c r="C484" s="3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2:17" ht="15">
      <c r="B485" s="11"/>
      <c r="C485" s="3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2:17" ht="15">
      <c r="B486" s="11"/>
      <c r="C486" s="3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2:17" ht="15">
      <c r="B487" s="11"/>
      <c r="C487" s="3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2:17" ht="15">
      <c r="B488" s="11"/>
      <c r="C488" s="3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2:17" ht="15">
      <c r="B489" s="11"/>
      <c r="C489" s="3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2:17" ht="15">
      <c r="B490" s="11"/>
      <c r="C490" s="3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2:17" ht="15">
      <c r="B491" s="11"/>
      <c r="C491" s="3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2:17" ht="15">
      <c r="B492" s="11"/>
      <c r="C492" s="3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2:17" ht="15">
      <c r="B493" s="11"/>
      <c r="C493" s="3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2:17" ht="15">
      <c r="B494" s="11"/>
      <c r="C494" s="3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2:17" ht="15">
      <c r="B495" s="11"/>
      <c r="C495" s="3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2:17" ht="15">
      <c r="B496" s="11"/>
      <c r="C496" s="3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2:17" ht="15">
      <c r="B497" s="11"/>
      <c r="C497" s="3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2:17" ht="15">
      <c r="B498" s="11"/>
      <c r="C498" s="3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2:17" ht="15">
      <c r="B499" s="11"/>
      <c r="C499" s="3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2:17" ht="15">
      <c r="B500" s="11"/>
      <c r="C500" s="3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2:17" ht="15">
      <c r="B501" s="11"/>
      <c r="C501" s="3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2:17" ht="15">
      <c r="B502" s="11"/>
      <c r="C502" s="3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2:17" ht="15">
      <c r="B503" s="11"/>
      <c r="C503" s="3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2:17" ht="15">
      <c r="B504" s="11"/>
      <c r="C504" s="3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2:17" ht="15">
      <c r="B505" s="11"/>
      <c r="C505" s="3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2:17" ht="15">
      <c r="B506" s="11"/>
      <c r="C506" s="3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2:17" ht="15">
      <c r="B507" s="11"/>
      <c r="C507" s="3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2:17" ht="15">
      <c r="B508" s="11"/>
      <c r="C508" s="3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2:17" ht="15">
      <c r="B509" s="11"/>
      <c r="C509" s="3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2:17" ht="15">
      <c r="B510" s="11"/>
      <c r="C510" s="3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2:17" ht="15">
      <c r="B511" s="11"/>
      <c r="C511" s="3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2:17" ht="15">
      <c r="B512" s="11"/>
      <c r="C512" s="3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2:17" ht="15">
      <c r="B513" s="11"/>
      <c r="C513" s="3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2:17" ht="15">
      <c r="B514" s="11"/>
      <c r="C514" s="3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2:17" ht="15">
      <c r="B515" s="11"/>
      <c r="C515" s="3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2:17" ht="15">
      <c r="B516" s="11"/>
      <c r="C516" s="3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2:17" ht="15">
      <c r="B517" s="11"/>
      <c r="C517" s="3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2:17" ht="15">
      <c r="B518" s="11"/>
      <c r="C518" s="3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2:17" ht="15">
      <c r="B519" s="11"/>
      <c r="C519" s="3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2:17" ht="15">
      <c r="B520" s="11"/>
      <c r="C520" s="3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2:17" ht="15">
      <c r="B521" s="11"/>
      <c r="C521" s="3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2:17" ht="15">
      <c r="B522" s="11"/>
      <c r="C522" s="3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2:17" ht="15">
      <c r="B523" s="11"/>
      <c r="C523" s="3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2:17" ht="15">
      <c r="B524" s="11"/>
      <c r="C524" s="3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2:17" ht="15">
      <c r="B525" s="11"/>
      <c r="C525" s="3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2:17" ht="15">
      <c r="B526" s="11"/>
      <c r="C526" s="3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2:17" ht="15">
      <c r="B527" s="11"/>
      <c r="C527" s="3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2:17" ht="15">
      <c r="B528" s="11"/>
      <c r="C528" s="3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2:17" ht="15">
      <c r="B529" s="11"/>
      <c r="C529" s="3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2:17" ht="15">
      <c r="B530" s="11"/>
      <c r="C530" s="3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2:17" ht="15">
      <c r="B531" s="11"/>
      <c r="C531" s="3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2:17" ht="15">
      <c r="B532" s="11"/>
      <c r="C532" s="3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2:17" ht="15">
      <c r="B533" s="11"/>
      <c r="C533" s="3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2:17" ht="15">
      <c r="B534" s="11"/>
      <c r="C534" s="3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2:17" ht="15">
      <c r="B535" s="11"/>
      <c r="C535" s="3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2:17" ht="15">
      <c r="B536" s="11"/>
      <c r="C536" s="3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2:17" ht="15">
      <c r="B537" s="11"/>
      <c r="C537" s="3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2:17" ht="15">
      <c r="B538" s="11"/>
      <c r="C538" s="3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2:17" ht="15">
      <c r="B539" s="11"/>
      <c r="C539" s="3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2:17" ht="15">
      <c r="B540" s="11"/>
      <c r="C540" s="3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2:17" ht="15">
      <c r="B541" s="11"/>
      <c r="C541" s="3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2:17" ht="15">
      <c r="B542" s="11"/>
      <c r="C542" s="3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2:17" ht="15">
      <c r="B543" s="11"/>
      <c r="C543" s="3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2:17" ht="15">
      <c r="B544" s="11"/>
      <c r="C544" s="3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2:17" ht="15">
      <c r="B545" s="11"/>
      <c r="C545" s="3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2:17" ht="15">
      <c r="B546" s="11"/>
      <c r="C546" s="3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2:17" ht="15">
      <c r="B547" s="11"/>
      <c r="C547" s="3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2:17" ht="15">
      <c r="B548" s="11"/>
      <c r="C548" s="3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2:17" ht="15">
      <c r="B549" s="11"/>
      <c r="C549" s="3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2:17" ht="15">
      <c r="B550" s="11"/>
      <c r="C550" s="3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2:17" ht="15">
      <c r="B551" s="11"/>
      <c r="C551" s="3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2:17" ht="15">
      <c r="B552" s="11"/>
      <c r="C552" s="3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2:17" ht="15">
      <c r="B553" s="11"/>
      <c r="C553" s="3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2:17" ht="15">
      <c r="B554" s="11"/>
      <c r="C554" s="3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2:17" ht="15">
      <c r="B555" s="11"/>
      <c r="C555" s="3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2:17" ht="15">
      <c r="B556" s="11"/>
      <c r="C556" s="3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2:17" ht="15">
      <c r="B557" s="11"/>
      <c r="C557" s="3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2:17" ht="15">
      <c r="B558" s="11"/>
      <c r="C558" s="3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2:17" ht="15">
      <c r="B559" s="11"/>
      <c r="C559" s="3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2:17" ht="15">
      <c r="B560" s="11"/>
      <c r="C560" s="3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2:17" ht="15">
      <c r="B561" s="11"/>
      <c r="C561" s="3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2:17" ht="15">
      <c r="B562" s="11"/>
      <c r="C562" s="3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2:17" ht="15">
      <c r="B563" s="11"/>
      <c r="C563" s="3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2:17" ht="15">
      <c r="B564" s="11"/>
      <c r="C564" s="3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2:17" ht="15">
      <c r="B565" s="11"/>
      <c r="C565" s="3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2:17" ht="15">
      <c r="B566" s="11"/>
      <c r="C566" s="3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2:17" ht="15">
      <c r="B567" s="11"/>
      <c r="C567" s="3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2:17" ht="15">
      <c r="B568" s="11"/>
      <c r="C568" s="3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2:17" ht="15">
      <c r="B569" s="11"/>
      <c r="C569" s="3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2:17" ht="15">
      <c r="B570" s="11"/>
      <c r="C570" s="3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2:17" ht="15">
      <c r="B571" s="11"/>
      <c r="C571" s="3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2:17" ht="15">
      <c r="B572" s="11"/>
      <c r="C572" s="3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2:17" ht="15">
      <c r="B573" s="11"/>
      <c r="C573" s="3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2:17" ht="15">
      <c r="B574" s="11"/>
      <c r="C574" s="3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2:17" ht="15">
      <c r="B575" s="11"/>
      <c r="C575" s="3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2:17" ht="15">
      <c r="B576" s="11"/>
      <c r="C576" s="3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2:17" ht="15">
      <c r="B577" s="11"/>
      <c r="C577" s="3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2:17" ht="15">
      <c r="B578" s="11"/>
      <c r="C578" s="3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2:17" ht="15">
      <c r="B579" s="11"/>
      <c r="C579" s="3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2:17" ht="15">
      <c r="B580" s="11"/>
      <c r="C580" s="3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2:17" ht="15">
      <c r="B581" s="11"/>
      <c r="C581" s="3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2:17" ht="15">
      <c r="B582" s="11"/>
      <c r="C582" s="3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2:17" ht="15">
      <c r="B583" s="11"/>
      <c r="C583" s="3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2:17" ht="15">
      <c r="B584" s="11"/>
      <c r="C584" s="3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2:17" ht="15">
      <c r="B585" s="11"/>
      <c r="C585" s="3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2:17" ht="15">
      <c r="B586" s="11"/>
      <c r="C586" s="3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2:17" ht="15">
      <c r="B587" s="11"/>
      <c r="C587" s="3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spans="2:17" ht="15">
      <c r="B588" s="11"/>
      <c r="C588" s="3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2:17" ht="15">
      <c r="B589" s="11"/>
      <c r="C589" s="3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spans="2:17" ht="15">
      <c r="B590" s="11"/>
      <c r="C590" s="3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spans="2:17" ht="15">
      <c r="B591" s="11"/>
      <c r="C591" s="3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2:17" ht="15">
      <c r="B592" s="11"/>
      <c r="C592" s="3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spans="2:17" ht="15">
      <c r="B593" s="11"/>
      <c r="C593" s="3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spans="2:17" ht="15">
      <c r="B594" s="11"/>
      <c r="C594" s="3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spans="2:17" ht="15">
      <c r="B595" s="11"/>
      <c r="C595" s="3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spans="2:17" ht="15">
      <c r="B596" s="11"/>
      <c r="C596" s="3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spans="2:17" ht="15">
      <c r="B597" s="11"/>
      <c r="C597" s="3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2:17" ht="15">
      <c r="B598" s="11"/>
      <c r="C598" s="3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spans="2:17" ht="15">
      <c r="B599" s="11"/>
      <c r="C599" s="3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spans="2:17" ht="15">
      <c r="B600" s="11"/>
      <c r="C600" s="3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spans="2:17" ht="15">
      <c r="B601" s="11"/>
      <c r="C601" s="3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2:17" ht="15">
      <c r="B602" s="11"/>
      <c r="C602" s="3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2:17" ht="15">
      <c r="B603" s="11"/>
      <c r="C603" s="3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spans="2:17" ht="15">
      <c r="B604" s="11"/>
      <c r="C604" s="3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spans="2:17" ht="15">
      <c r="B605" s="11"/>
      <c r="C605" s="3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2:17" ht="15">
      <c r="B606" s="11"/>
      <c r="C606" s="3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spans="2:17" ht="15">
      <c r="B607" s="11"/>
      <c r="C607" s="3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spans="2:17" ht="15">
      <c r="B608" s="11"/>
      <c r="C608" s="3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spans="2:17" ht="15">
      <c r="B609" s="11"/>
      <c r="C609" s="3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spans="2:17" ht="15">
      <c r="B610" s="11"/>
      <c r="C610" s="3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2:17" ht="15">
      <c r="B611" s="11"/>
      <c r="C611" s="3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2:17" ht="15">
      <c r="B612" s="11"/>
      <c r="C612" s="3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2:17" ht="15">
      <c r="B613" s="11"/>
      <c r="C613" s="3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2:17" ht="15">
      <c r="B614" s="11"/>
      <c r="C614" s="3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2:17" ht="15">
      <c r="B615" s="11"/>
      <c r="C615" s="3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2:17" ht="15">
      <c r="B616" s="11"/>
      <c r="C616" s="3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2:17" ht="15">
      <c r="B617" s="11"/>
      <c r="C617" s="3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2:17" ht="15">
      <c r="B618" s="11"/>
      <c r="C618" s="3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2:17" ht="15">
      <c r="B619" s="11"/>
      <c r="C619" s="3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2:17" ht="15">
      <c r="B620" s="11"/>
      <c r="C620" s="3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2:17" ht="15">
      <c r="B621" s="11"/>
      <c r="C621" s="3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spans="2:17" ht="15">
      <c r="B622" s="11"/>
      <c r="C622" s="3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spans="2:17" ht="15">
      <c r="B623" s="11"/>
      <c r="C623" s="3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spans="2:17" ht="15">
      <c r="B624" s="11"/>
      <c r="C624" s="3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spans="2:17" ht="15">
      <c r="B625" s="11"/>
      <c r="C625" s="3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spans="2:17" ht="15">
      <c r="B626" s="11"/>
      <c r="C626" s="3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spans="2:17" ht="15">
      <c r="B627" s="11"/>
      <c r="C627" s="3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spans="2:17" ht="15">
      <c r="B628" s="11"/>
      <c r="C628" s="3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2:17" ht="15">
      <c r="B629" s="11"/>
      <c r="C629" s="3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2:17" ht="15">
      <c r="B630" s="11"/>
      <c r="C630" s="3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spans="2:17" ht="15">
      <c r="B631" s="11"/>
      <c r="C631" s="3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2:17" ht="15">
      <c r="B632" s="11"/>
      <c r="C632" s="3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2:17" ht="15">
      <c r="B633" s="11"/>
      <c r="C633" s="3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2:17" ht="15">
      <c r="B634" s="11"/>
      <c r="C634" s="3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2:17" ht="15">
      <c r="B635" s="11"/>
      <c r="C635" s="3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2:17" ht="15">
      <c r="B636" s="11"/>
      <c r="C636" s="3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2:17" ht="15">
      <c r="B637" s="11"/>
      <c r="C637" s="3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2:17" ht="15">
      <c r="B638" s="11"/>
      <c r="C638" s="3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2:17" ht="15">
      <c r="B639" s="11"/>
      <c r="C639" s="3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2:17" ht="15">
      <c r="B640" s="11"/>
      <c r="C640" s="3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2:17" ht="15">
      <c r="B641" s="11"/>
      <c r="C641" s="3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2:17" ht="15">
      <c r="B642" s="11"/>
      <c r="C642" s="3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2:17" ht="15">
      <c r="B643" s="11"/>
      <c r="C643" s="3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2:17" ht="15">
      <c r="B644" s="11"/>
      <c r="C644" s="3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2:17" ht="15">
      <c r="B645" s="11"/>
      <c r="C645" s="3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2:17" ht="15">
      <c r="B646" s="11"/>
      <c r="C646" s="3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2:17" ht="15">
      <c r="B647" s="11"/>
      <c r="C647" s="3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2:17" ht="15">
      <c r="B648" s="11"/>
      <c r="C648" s="3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2:17" ht="15">
      <c r="B649" s="11"/>
      <c r="C649" s="3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2:17" ht="15">
      <c r="B650" s="11"/>
      <c r="C650" s="3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2:17" ht="15">
      <c r="B651" s="11"/>
      <c r="C651" s="3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2:17" ht="15">
      <c r="B652" s="11"/>
      <c r="C652" s="3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2:17" ht="15">
      <c r="B653" s="11"/>
      <c r="C653" s="3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2:17" ht="15">
      <c r="B654" s="11"/>
      <c r="C654" s="3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2:17" ht="15">
      <c r="B655" s="11"/>
      <c r="C655" s="3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2:17" ht="15">
      <c r="B656" s="11"/>
      <c r="C656" s="3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2:17" ht="15">
      <c r="B657" s="11"/>
      <c r="C657" s="3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2:17" ht="15">
      <c r="B658" s="11"/>
      <c r="C658" s="3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2:17" ht="15">
      <c r="B659" s="11"/>
      <c r="C659" s="3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2:17" ht="15">
      <c r="B660" s="11"/>
      <c r="C660" s="3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2:17" ht="15">
      <c r="B661" s="11"/>
      <c r="C661" s="3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2:17" ht="15">
      <c r="B662" s="11"/>
      <c r="C662" s="3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2:17" ht="15">
      <c r="B663" s="11"/>
      <c r="C663" s="3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2:17" ht="15">
      <c r="B664" s="11"/>
      <c r="C664" s="3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2:17" ht="15">
      <c r="B665" s="11"/>
      <c r="C665" s="3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2:17" ht="15">
      <c r="B666" s="11"/>
      <c r="C666" s="3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2:17" ht="15">
      <c r="B667" s="11"/>
      <c r="C667" s="3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2:17" ht="15">
      <c r="B668" s="11"/>
      <c r="C668" s="3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2:17" ht="15">
      <c r="B669" s="11"/>
      <c r="C669" s="3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2:17" ht="15">
      <c r="B670" s="11"/>
      <c r="C670" s="3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2:17" ht="15">
      <c r="B671" s="11"/>
      <c r="C671" s="3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2:17" ht="15">
      <c r="B672" s="11"/>
      <c r="C672" s="3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2:17" ht="15">
      <c r="B673" s="11"/>
      <c r="C673" s="3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2:17" ht="15">
      <c r="B674" s="11"/>
      <c r="C674" s="3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2:17" ht="15">
      <c r="B675" s="11"/>
      <c r="C675" s="3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2:17" ht="15">
      <c r="B676" s="11"/>
      <c r="C676" s="3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2:17" ht="15">
      <c r="B677" s="11"/>
      <c r="C677" s="3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2:17" ht="15">
      <c r="B678" s="11"/>
      <c r="C678" s="3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2:17" ht="15">
      <c r="B679" s="11"/>
      <c r="C679" s="3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2:17" ht="15">
      <c r="B680" s="11"/>
      <c r="C680" s="3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2:17" ht="15">
      <c r="B681" s="11"/>
      <c r="C681" s="3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2:17" ht="15">
      <c r="B682" s="11"/>
      <c r="C682" s="3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2:17" ht="15">
      <c r="B683" s="11"/>
      <c r="C683" s="3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2:17" ht="15">
      <c r="B684" s="11"/>
      <c r="C684" s="3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2:17" ht="15">
      <c r="B685" s="11"/>
      <c r="C685" s="3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2:17" ht="15">
      <c r="B686" s="11"/>
      <c r="C686" s="3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2:17" ht="15">
      <c r="B687" s="11"/>
      <c r="C687" s="3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2:17" ht="15">
      <c r="B688" s="11"/>
      <c r="C688" s="3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2:17" ht="15">
      <c r="B689" s="11"/>
      <c r="C689" s="3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2:17" ht="15">
      <c r="B690" s="11"/>
      <c r="C690" s="3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2:17" ht="15">
      <c r="B691" s="11"/>
      <c r="C691" s="3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2:17" ht="15">
      <c r="B692" s="11"/>
      <c r="C692" s="3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2:17" ht="15">
      <c r="B693" s="11"/>
      <c r="C693" s="3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2:17" ht="15">
      <c r="B694" s="11"/>
      <c r="C694" s="3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2:17" ht="15">
      <c r="B695" s="11"/>
      <c r="C695" s="3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2:17" ht="15">
      <c r="B696" s="11"/>
      <c r="C696" s="3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2:17" ht="15">
      <c r="B697" s="11"/>
      <c r="C697" s="3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2:17" ht="15">
      <c r="B698" s="11"/>
      <c r="C698" s="3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2:17" ht="15">
      <c r="B699" s="11"/>
      <c r="C699" s="3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2:17" ht="15">
      <c r="B700" s="11"/>
      <c r="C700" s="3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2:17" ht="15">
      <c r="B701" s="11"/>
      <c r="C701" s="3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2:17" ht="15">
      <c r="B702" s="11"/>
      <c r="C702" s="3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2:17" ht="15">
      <c r="B703" s="11"/>
      <c r="C703" s="3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2:17" ht="15">
      <c r="B704" s="11"/>
      <c r="C704" s="3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2:17" ht="15">
      <c r="B705" s="11"/>
      <c r="C705" s="3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2:17" ht="15">
      <c r="B706" s="11"/>
      <c r="C706" s="3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2:17" ht="15">
      <c r="B707" s="11"/>
      <c r="C707" s="3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2:17" ht="15">
      <c r="B708" s="11"/>
      <c r="C708" s="3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2:17" ht="15">
      <c r="B709" s="11"/>
      <c r="C709" s="3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2:17" ht="15">
      <c r="B710" s="11"/>
      <c r="C710" s="3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2:17" ht="15">
      <c r="B711" s="11"/>
      <c r="C711" s="3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2:17" ht="15">
      <c r="B712" s="11"/>
      <c r="C712" s="3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2:17" ht="15">
      <c r="B713" s="11"/>
      <c r="C713" s="3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2:17" ht="15">
      <c r="B714" s="11"/>
      <c r="C714" s="3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2:17" ht="15">
      <c r="B715" s="11"/>
      <c r="C715" s="3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2:17" ht="15">
      <c r="B716" s="11"/>
      <c r="C716" s="3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2:17" ht="15">
      <c r="B717" s="11"/>
      <c r="C717" s="3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2:17" ht="15">
      <c r="B718" s="11"/>
      <c r="C718" s="3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2:17" ht="15">
      <c r="B719" s="11"/>
      <c r="C719" s="3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2:17" ht="15">
      <c r="B720" s="11"/>
      <c r="C720" s="3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2:17" ht="15">
      <c r="B721" s="11"/>
      <c r="C721" s="3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2:17" ht="15">
      <c r="B722" s="11"/>
      <c r="C722" s="3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2:17" ht="15">
      <c r="B723" s="11"/>
      <c r="C723" s="3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2:17" ht="15">
      <c r="B724" s="11"/>
      <c r="C724" s="3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2:17" ht="15">
      <c r="B725" s="11"/>
      <c r="C725" s="3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2:17" ht="15">
      <c r="B726" s="11"/>
      <c r="C726" s="3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2:17" ht="15">
      <c r="B727" s="11"/>
      <c r="C727" s="3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</sheetData>
  <sheetProtection/>
  <mergeCells count="1">
    <mergeCell ref="B5:C5"/>
  </mergeCells>
  <hyperlinks>
    <hyperlink ref="C18" r:id="rId1" display="http://www.onet.pl/"/>
    <hyperlink ref="C19" r:id="rId2" display="http://www.interia.pl/"/>
  </hyperlinks>
  <printOptions/>
  <pageMargins left="0.75" right="0.75" top="1" bottom="1" header="0.5" footer="0.5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2006-03-30T05:50:35Z</dcterms:created>
  <dcterms:modified xsi:type="dcterms:W3CDTF">2012-03-14T20:15:54Z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